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22050" windowHeight="9885"/>
  </bookViews>
  <sheets>
    <sheet name="자체 점검표" sheetId="3" r:id="rId1"/>
    <sheet name="총괄표" sheetId="1" r:id="rId2"/>
    <sheet name="세부실적현황" sheetId="2" r:id="rId3"/>
    <sheet name="Sheet2" sheetId="5" r:id="rId4"/>
  </sheets>
  <definedNames>
    <definedName name="_xlnm.Print_Area" localSheetId="0">'자체 점검표'!$A$1:$E$20</definedName>
  </definedNames>
  <calcPr calcId="145621"/>
</workbook>
</file>

<file path=xl/calcChain.xml><?xml version="1.0" encoding="utf-8"?>
<calcChain xmlns="http://schemas.openxmlformats.org/spreadsheetml/2006/main">
  <c r="F14" i="5" l="1"/>
  <c r="G4" i="2"/>
  <c r="F15" i="5" l="1"/>
  <c r="F13" i="5"/>
  <c r="E8" i="5" l="1"/>
  <c r="H16" i="3" l="1"/>
  <c r="G6" i="2" l="1"/>
  <c r="G7" i="2" l="1"/>
  <c r="G5" i="2" l="1"/>
  <c r="G3" i="2"/>
  <c r="C15" i="3" l="1"/>
  <c r="C5" i="3"/>
  <c r="D5" i="3" l="1"/>
  <c r="M4" i="1"/>
  <c r="H8" i="3" l="1"/>
  <c r="H9" i="3"/>
  <c r="H6" i="3"/>
  <c r="D15" i="3"/>
  <c r="F4" i="1"/>
  <c r="D10" i="3" l="1"/>
  <c r="D4" i="3" s="1"/>
</calcChain>
</file>

<file path=xl/comments1.xml><?xml version="1.0" encoding="utf-8"?>
<comments xmlns="http://schemas.openxmlformats.org/spreadsheetml/2006/main">
  <authors>
    <author>사용자</author>
  </authors>
  <commentList>
    <comment ref="E3" authorId="0">
      <text>
        <r>
          <rPr>
            <b/>
            <sz val="10"/>
            <color indexed="81"/>
            <rFont val="돋움"/>
            <family val="3"/>
            <charset val="129"/>
          </rPr>
          <t>** 이수자 수 : 개인별 중복실적이 인정되지 않으므로 현원을 초과할 수 없음</t>
        </r>
      </text>
    </comment>
    <comment ref="A8" authorId="0">
      <text>
        <r>
          <rPr>
            <b/>
            <sz val="10"/>
            <color indexed="81"/>
            <rFont val="돋움"/>
            <family val="3"/>
            <charset val="129"/>
          </rPr>
          <t>연간교육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운영계획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수립여부가</t>
        </r>
        <r>
          <rPr>
            <b/>
            <sz val="10"/>
            <color indexed="81"/>
            <rFont val="Tahoma"/>
            <family val="2"/>
          </rPr>
          <t xml:space="preserve"> Y </t>
        </r>
        <r>
          <rPr>
            <b/>
            <sz val="10"/>
            <color indexed="81"/>
            <rFont val="돋움"/>
            <family val="3"/>
            <charset val="129"/>
          </rPr>
          <t>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반드시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근거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첨부파일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</t>
        </r>
      </text>
    </comment>
    <comment ref="A9" authorId="0">
      <text>
        <r>
          <rPr>
            <b/>
            <sz val="10"/>
            <color indexed="81"/>
            <rFont val="돋움"/>
            <family val="3"/>
            <charset val="129"/>
          </rPr>
          <t>부패취약분야교육개설여부가 Y 일 경우 반드시 근거 첨부파일 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" authorId="0">
      <text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교육과정은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집계하여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작성함</t>
        </r>
      </text>
    </comment>
  </commentList>
</comments>
</file>

<file path=xl/sharedStrings.xml><?xml version="1.0" encoding="utf-8"?>
<sst xmlns="http://schemas.openxmlformats.org/spreadsheetml/2006/main" count="126" uniqueCount="103">
  <si>
    <t>년도</t>
    <phoneticPr fontId="2" type="noConversion"/>
  </si>
  <si>
    <t>기관유형*</t>
    <phoneticPr fontId="2" type="noConversion"/>
  </si>
  <si>
    <t>기관명
(약칭사용불가)</t>
    <phoneticPr fontId="2" type="noConversion"/>
  </si>
  <si>
    <t>교육방법 별 이수현황</t>
    <phoneticPr fontId="2" type="noConversion"/>
  </si>
  <si>
    <t>가점</t>
    <phoneticPr fontId="2" type="noConversion"/>
  </si>
  <si>
    <t>기관장
참석</t>
    <phoneticPr fontId="2" type="noConversion"/>
  </si>
  <si>
    <t>전체</t>
    <phoneticPr fontId="2" type="noConversion"/>
  </si>
  <si>
    <t>이수율</t>
    <phoneticPr fontId="1" type="noConversion"/>
  </si>
  <si>
    <t>현원</t>
    <phoneticPr fontId="2" type="noConversion"/>
  </si>
  <si>
    <t>이수자수</t>
    <phoneticPr fontId="2" type="noConversion"/>
  </si>
  <si>
    <t>이수자수
(교육시간
제한 없음)</t>
    <phoneticPr fontId="2" type="noConversion"/>
  </si>
  <si>
    <t>자동입력</t>
    <phoneticPr fontId="1" type="noConversion"/>
  </si>
  <si>
    <t>기관명</t>
    <phoneticPr fontId="1" type="noConversion"/>
  </si>
  <si>
    <t>교육일시</t>
    <phoneticPr fontId="1" type="noConversion"/>
  </si>
  <si>
    <t>교육시간</t>
    <phoneticPr fontId="1" type="noConversion"/>
  </si>
  <si>
    <t>교육대상</t>
    <phoneticPr fontId="1" type="noConversion"/>
  </si>
  <si>
    <t>교육인원</t>
    <phoneticPr fontId="1" type="noConversion"/>
  </si>
  <si>
    <t>이수율
(b/a*100)</t>
    <phoneticPr fontId="1" type="noConversion"/>
  </si>
  <si>
    <t>교육내용코드</t>
    <phoneticPr fontId="1" type="noConversion"/>
  </si>
  <si>
    <t>교육방법</t>
    <phoneticPr fontId="1" type="noConversion"/>
  </si>
  <si>
    <t>강사</t>
    <phoneticPr fontId="1" type="noConversion"/>
  </si>
  <si>
    <t>근거
(첨부파일명)</t>
    <phoneticPr fontId="1" type="noConversion"/>
  </si>
  <si>
    <t>현원(a)</t>
    <phoneticPr fontId="1" type="noConversion"/>
  </si>
  <si>
    <t>이수자(b)</t>
    <phoneticPr fontId="1" type="noConversion"/>
  </si>
  <si>
    <t>소속</t>
    <phoneticPr fontId="1" type="noConversion"/>
  </si>
  <si>
    <t>이름</t>
    <phoneticPr fontId="1" type="noConversion"/>
  </si>
  <si>
    <t>부패취약분야교육개설 및 실시
(Y 또는 N)</t>
    <phoneticPr fontId="2" type="noConversion"/>
  </si>
  <si>
    <t>참석여부
(Y 또는 N)</t>
    <phoneticPr fontId="2" type="noConversion"/>
  </si>
  <si>
    <t>연간교육 운영계획 수립 첨부파일명</t>
    <phoneticPr fontId="1" type="noConversion"/>
  </si>
  <si>
    <t>이수자 수**(연간  2시간 이상 이수자 , 중복 제외)</t>
    <phoneticPr fontId="2" type="noConversion"/>
  </si>
  <si>
    <t>이수자수
(교육시간제한 없음)</t>
    <phoneticPr fontId="2" type="noConversion"/>
  </si>
  <si>
    <t>교육운영현황</t>
    <phoneticPr fontId="1" type="noConversion"/>
  </si>
  <si>
    <r>
      <t xml:space="preserve">고위공직자 </t>
    </r>
    <r>
      <rPr>
        <sz val="11"/>
        <color rgb="FF0070C0"/>
        <rFont val="맑은 고딕"/>
        <family val="3"/>
        <charset val="129"/>
        <scheme val="minor"/>
      </rPr>
      <t>이수율</t>
    </r>
    <phoneticPr fontId="2" type="noConversion"/>
  </si>
  <si>
    <r>
      <t xml:space="preserve">신규자 ,승진자 </t>
    </r>
    <r>
      <rPr>
        <sz val="11"/>
        <color rgb="FF0070C0"/>
        <rFont val="맑은 고딕"/>
        <family val="3"/>
        <charset val="129"/>
        <scheme val="minor"/>
      </rPr>
      <t>교육 이수율</t>
    </r>
    <phoneticPr fontId="2" type="noConversion"/>
  </si>
  <si>
    <r>
      <t xml:space="preserve">전문강사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</si>
  <si>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t>Y</t>
  </si>
  <si>
    <t>Y</t>
    <phoneticPr fontId="1" type="noConversion"/>
  </si>
  <si>
    <t>-</t>
    <phoneticPr fontId="1" type="noConversion"/>
  </si>
  <si>
    <t>N</t>
  </si>
  <si>
    <t>구분</t>
    <phoneticPr fontId="1" type="noConversion"/>
  </si>
  <si>
    <t>점검 항목</t>
    <phoneticPr fontId="1" type="noConversion"/>
  </si>
  <si>
    <t>배점</t>
    <phoneticPr fontId="1" type="noConversion"/>
  </si>
  <si>
    <t>점수</t>
    <phoneticPr fontId="1" type="noConversion"/>
  </si>
  <si>
    <t>비고</t>
    <phoneticPr fontId="1" type="noConversion"/>
  </si>
  <si>
    <t>이수인원</t>
    <phoneticPr fontId="1" type="noConversion"/>
  </si>
  <si>
    <t>현원</t>
    <phoneticPr fontId="1" type="noConversion"/>
  </si>
  <si>
    <t>점수(비율)</t>
    <phoneticPr fontId="1" type="noConversion"/>
  </si>
  <si>
    <t>합계</t>
    <phoneticPr fontId="1" type="noConversion"/>
  </si>
  <si>
    <t>소계</t>
    <phoneticPr fontId="1" type="noConversion"/>
  </si>
  <si>
    <t>소계(최대점수)</t>
    <phoneticPr fontId="1" type="noConversion"/>
  </si>
  <si>
    <t>일반강사 집합교육</t>
    <phoneticPr fontId="1" type="noConversion"/>
  </si>
  <si>
    <t>전체 임직원</t>
    <phoneticPr fontId="1" type="noConversion"/>
  </si>
  <si>
    <t>고위공직자 대면교육</t>
    <phoneticPr fontId="1" type="noConversion"/>
  </si>
  <si>
    <t>신규 승진자 대면교육</t>
    <phoneticPr fontId="1" type="noConversion"/>
  </si>
  <si>
    <t>교육
이수율
(80점)</t>
    <phoneticPr fontId="1" type="noConversion"/>
  </si>
  <si>
    <t>교육 방법
(20점)</t>
    <phoneticPr fontId="1" type="noConversion"/>
  </si>
  <si>
    <t>부패취약분야 교육 개설 및 실시</t>
    <phoneticPr fontId="1" type="noConversion"/>
  </si>
  <si>
    <t>가점
(10점)</t>
    <phoneticPr fontId="1" type="noConversion"/>
  </si>
  <si>
    <t>연간교육
운영계획
수립여부
(Y 또는 N)</t>
    <phoneticPr fontId="2" type="noConversion"/>
  </si>
  <si>
    <t>* 첨부파일</t>
    <phoneticPr fontId="1" type="noConversion"/>
  </si>
  <si>
    <t>-</t>
    <phoneticPr fontId="1" type="noConversion"/>
  </si>
  <si>
    <t>임직원</t>
    <phoneticPr fontId="1" type="noConversion"/>
  </si>
  <si>
    <t>전문강사 교육</t>
    <phoneticPr fontId="1" type="noConversion"/>
  </si>
  <si>
    <t>청렴연수원</t>
    <phoneticPr fontId="1" type="noConversion"/>
  </si>
  <si>
    <t>양천구시설관리공단</t>
    <phoneticPr fontId="1" type="noConversion"/>
  </si>
  <si>
    <t>청탁금지법</t>
  </si>
  <si>
    <t>지방공기업평가원</t>
    <phoneticPr fontId="1" type="noConversion"/>
  </si>
  <si>
    <t>사이버교육(지방공기업평가원)</t>
    <phoneticPr fontId="1" type="noConversion"/>
  </si>
  <si>
    <t>사이버청렴교육</t>
  </si>
  <si>
    <t>1~4</t>
    <phoneticPr fontId="1" type="noConversion"/>
  </si>
  <si>
    <t>공직윤리</t>
    <phoneticPr fontId="1" type="noConversion"/>
  </si>
  <si>
    <t>세부실적현황 참조</t>
    <phoneticPr fontId="1" type="noConversion"/>
  </si>
  <si>
    <t>양천구시설관리공단</t>
    <phoneticPr fontId="1" type="noConversion"/>
  </si>
  <si>
    <t>본부장</t>
    <phoneticPr fontId="1" type="noConversion"/>
  </si>
  <si>
    <t>이사장</t>
    <phoneticPr fontId="1" type="noConversion"/>
  </si>
  <si>
    <t>기관장 교육</t>
    <phoneticPr fontId="1" type="noConversion"/>
  </si>
  <si>
    <t>사이버 및 시청각 교육</t>
    <phoneticPr fontId="1" type="noConversion"/>
  </si>
  <si>
    <t>마이크로 러닝</t>
    <phoneticPr fontId="1" type="noConversion"/>
  </si>
  <si>
    <t>부패방지교육 연간 계획 수립</t>
    <phoneticPr fontId="1" type="noConversion"/>
  </si>
  <si>
    <t>수립</t>
  </si>
  <si>
    <t>전문강사 및 교육훈련기관 교육</t>
    <phoneticPr fontId="1" type="noConversion"/>
  </si>
  <si>
    <r>
      <t xml:space="preserve">일반강사
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</si>
  <si>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r>
      <t xml:space="preserve">사이버 및 시청각    </t>
    </r>
    <r>
      <rPr>
        <sz val="11"/>
        <color rgb="FF0070C0"/>
        <rFont val="맑은 고딕"/>
        <family val="3"/>
        <charset val="129"/>
        <scheme val="minor"/>
      </rPr>
      <t>교육</t>
    </r>
    <phoneticPr fontId="2" type="noConversion"/>
  </si>
  <si>
    <t>마이크로 러닝</t>
    <phoneticPr fontId="2" type="noConversion"/>
  </si>
  <si>
    <t>부패방지 관련 법정의무교육 이수율이
80%이상
(Y 또는 N)</t>
    <phoneticPr fontId="2" type="noConversion"/>
  </si>
  <si>
    <t>부패방지 관련 법정의무교육 이수율 80% 이상</t>
    <phoneticPr fontId="1" type="noConversion"/>
  </si>
  <si>
    <t>부패취약분야교육 계획 및 실시
결과 첨부파일명</t>
    <phoneticPr fontId="1" type="noConversion"/>
  </si>
  <si>
    <t>신규자</t>
    <phoneticPr fontId="1" type="noConversion"/>
  </si>
  <si>
    <t>(2024년) 부패방지교육 자체점검표</t>
    <phoneticPr fontId="1" type="noConversion"/>
  </si>
  <si>
    <t>2024년 청렴(부패방지)교육 운영 계획
(성과감사팀-507, 2024.01.31.)</t>
    <phoneticPr fontId="1" type="noConversion"/>
  </si>
  <si>
    <t>현원
(12월30일 기준)</t>
    <phoneticPr fontId="2" type="noConversion"/>
  </si>
  <si>
    <t>2024년 청렴(부패방지)교육 이수 현황(2024.12.31)최종.xlsx</t>
    <phoneticPr fontId="1" type="noConversion"/>
  </si>
  <si>
    <t>대면교육</t>
    <phoneticPr fontId="1" type="noConversion"/>
  </si>
  <si>
    <t>양천구시설관리공단</t>
    <phoneticPr fontId="1" type="noConversion"/>
  </si>
  <si>
    <t>윤성준(청렴업무 담당)</t>
    <phoneticPr fontId="1" type="noConversion"/>
  </si>
  <si>
    <t>1~2</t>
    <phoneticPr fontId="1" type="noConversion"/>
  </si>
  <si>
    <t>임직원</t>
    <phoneticPr fontId="1" type="noConversion"/>
  </si>
  <si>
    <t>박연정</t>
    <phoneticPr fontId="1" type="noConversion"/>
  </si>
  <si>
    <t>2024년 상반기 청렴교육 참석자 명단 통보(유관기관)</t>
    <phoneticPr fontId="1" type="noConversion"/>
  </si>
  <si>
    <t>청렴연수원 K-콘텐츠와 함께하는 청렴교육(제9기 고위직 및 제7기 승진자) 수료자 명단 알림</t>
    <phoneticPr fontId="1" type="noConversion"/>
  </si>
  <si>
    <t>청렴연수원 청렴교육 수료자 알림[제12기 청렴리더십(고위직)과정]</t>
    <phoneticPr fontId="1" type="noConversion"/>
  </si>
  <si>
    <t>2024년 청렴(부패방지)교육 이수 현황(2024.12.31.)최종.xlsx</t>
    <phoneticPr fontId="1" type="noConversion"/>
  </si>
  <si>
    <t>신규자 부패방지교육 결과보고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</si>
</sst>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General&quot;점&quot;"/>
    <numFmt numFmtId="177" formatCode="mm&quot;월&quot;\ dd&quot;일&quot;"/>
    <numFmt numFmtId="178" formatCode="_(* #,##0_);_(* \(#,##0\);_(* &quot;-&quot;_);_(@_)"/>
    <numFmt numFmtId="179" formatCode="_-* #,##0.00_-;\-* #,##0.00_-;_-* &quot;-&quot;_-;_-@_-"/>
  </numFmts>
  <fonts count="4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b/>
      <i/>
      <sz val="10"/>
      <name val="Arial"/>
      <family val="2"/>
    </font>
    <font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"/>
      <color rgb="FF000000"/>
      <name val="바탕"/>
      <family val="1"/>
      <charset val="129"/>
    </font>
    <font>
      <sz val="15"/>
      <color rgb="FF000000"/>
      <name val="HY헤드라인M"/>
      <family val="1"/>
      <charset val="129"/>
    </font>
    <font>
      <sz val="15"/>
      <color rgb="FF000000"/>
      <name val="맑은 고딕"/>
      <family val="3"/>
      <charset val="129"/>
      <scheme val="minor"/>
    </font>
    <font>
      <b/>
      <sz val="11"/>
      <color rgb="FF000000"/>
      <name val="HY신명조"/>
      <family val="1"/>
      <charset val="129"/>
    </font>
    <font>
      <sz val="11"/>
      <color rgb="FF000000"/>
      <name val="HY울릉도M"/>
      <family val="1"/>
      <charset val="129"/>
    </font>
    <font>
      <sz val="1"/>
      <color rgb="FF000000"/>
      <name val="한양중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2"/>
      <color rgb="FF000000"/>
      <name val="한양중고딕"/>
      <family val="3"/>
      <charset val="129"/>
    </font>
    <font>
      <sz val="7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b/>
      <sz val="3"/>
      <color rgb="FF000000"/>
      <name val="한양중고딕"/>
      <family val="3"/>
      <charset val="129"/>
    </font>
    <font>
      <b/>
      <sz val="15"/>
      <color rgb="FF000000"/>
      <name val="맑은 고딕"/>
      <family val="3"/>
      <charset val="129"/>
      <scheme val="minor"/>
    </font>
    <font>
      <b/>
      <sz val="4"/>
      <color rgb="FF000000"/>
      <name val="한양중고딕"/>
      <family val="3"/>
      <charset val="129"/>
    </font>
    <font>
      <sz val="1"/>
      <color rgb="FF0000FF"/>
      <name val="한양중고딕"/>
      <family val="3"/>
      <charset val="129"/>
    </font>
    <font>
      <sz val="4"/>
      <color rgb="FF000000"/>
      <name val="한양중고딕"/>
      <family val="3"/>
      <charset val="129"/>
    </font>
    <font>
      <sz val="8"/>
      <color rgb="FF000000"/>
      <name val="한양중고딕"/>
      <family val="3"/>
      <charset val="129"/>
    </font>
    <font>
      <sz val="9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0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8" fillId="0" borderId="0" applyNumberFormat="0" applyFill="0" applyBorder="0" applyAlignment="0" applyProtection="0"/>
    <xf numFmtId="0" fontId="10" fillId="0" borderId="0">
      <alignment vertical="center"/>
    </xf>
    <xf numFmtId="0" fontId="20" fillId="0" borderId="0"/>
    <xf numFmtId="0" fontId="3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3" borderId="19" xfId="0" applyFont="1" applyFill="1" applyBorder="1">
      <alignment vertical="center"/>
    </xf>
    <xf numFmtId="0" fontId="3" fillId="3" borderId="20" xfId="0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3" fillId="5" borderId="23" xfId="0" applyNumberFormat="1" applyFont="1" applyFill="1" applyBorder="1" applyAlignment="1">
      <alignment horizontal="right" vertical="center"/>
    </xf>
    <xf numFmtId="0" fontId="13" fillId="5" borderId="24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7" borderId="26" xfId="0" applyFont="1" applyFill="1" applyBorder="1" applyAlignment="1">
      <alignment horizontal="center" vertical="center"/>
    </xf>
    <xf numFmtId="176" fontId="13" fillId="7" borderId="26" xfId="0" applyNumberFormat="1" applyFont="1" applyFill="1" applyBorder="1" applyAlignment="1">
      <alignment horizontal="right" vertical="center"/>
    </xf>
    <xf numFmtId="0" fontId="13" fillId="7" borderId="2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center" vertical="center"/>
    </xf>
    <xf numFmtId="9" fontId="12" fillId="0" borderId="0" xfId="1" applyFont="1" applyFill="1" applyBorder="1">
      <alignment vertical="center"/>
    </xf>
    <xf numFmtId="0" fontId="12" fillId="8" borderId="29" xfId="0" applyFont="1" applyFill="1" applyBorder="1" applyAlignment="1">
      <alignment horizontal="center" vertical="center"/>
    </xf>
    <xf numFmtId="176" fontId="12" fillId="8" borderId="29" xfId="0" applyNumberFormat="1" applyFont="1" applyFill="1" applyBorder="1" applyAlignment="1">
      <alignment horizontal="right" vertical="center"/>
    </xf>
    <xf numFmtId="177" fontId="12" fillId="8" borderId="30" xfId="0" applyNumberFormat="1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177" fontId="12" fillId="0" borderId="0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49" fontId="21" fillId="0" borderId="0" xfId="0" applyNumberFormat="1" applyFont="1">
      <alignment vertical="center"/>
    </xf>
    <xf numFmtId="0" fontId="21" fillId="4" borderId="9" xfId="0" applyFont="1" applyFill="1" applyBorder="1" applyAlignment="1">
      <alignment horizontal="center" vertical="center"/>
    </xf>
    <xf numFmtId="176" fontId="22" fillId="5" borderId="23" xfId="0" applyNumberFormat="1" applyFont="1" applyFill="1" applyBorder="1" applyAlignment="1">
      <alignment horizontal="right" vertical="center"/>
    </xf>
    <xf numFmtId="0" fontId="13" fillId="9" borderId="29" xfId="0" applyFont="1" applyFill="1" applyBorder="1" applyAlignment="1">
      <alignment horizontal="center" vertical="center"/>
    </xf>
    <xf numFmtId="176" fontId="13" fillId="9" borderId="29" xfId="0" applyNumberFormat="1" applyFont="1" applyFill="1" applyBorder="1" applyAlignment="1">
      <alignment horizontal="right" vertical="center"/>
    </xf>
    <xf numFmtId="0" fontId="13" fillId="9" borderId="30" xfId="0" applyFont="1" applyFill="1" applyBorder="1" applyAlignment="1">
      <alignment horizontal="center" vertical="center"/>
    </xf>
    <xf numFmtId="9" fontId="12" fillId="0" borderId="3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2" fontId="4" fillId="3" borderId="20" xfId="0" applyNumberFormat="1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179" fontId="3" fillId="0" borderId="9" xfId="19" applyNumberFormat="1" applyFont="1" applyBorder="1">
      <alignment vertical="center"/>
    </xf>
    <xf numFmtId="0" fontId="3" fillId="10" borderId="9" xfId="0" applyFont="1" applyFill="1" applyBorder="1">
      <alignment vertical="center"/>
    </xf>
    <xf numFmtId="14" fontId="3" fillId="10" borderId="9" xfId="0" applyNumberFormat="1" applyFont="1" applyFill="1" applyBorder="1" applyAlignment="1">
      <alignment vertical="center"/>
    </xf>
    <xf numFmtId="0" fontId="3" fillId="10" borderId="9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176" fontId="13" fillId="8" borderId="29" xfId="0" applyNumberFormat="1" applyFont="1" applyFill="1" applyBorder="1" applyAlignment="1">
      <alignment horizontal="right" vertical="center"/>
    </xf>
    <xf numFmtId="0" fontId="13" fillId="8" borderId="30" xfId="0" applyFont="1" applyFill="1" applyBorder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2" fillId="0" borderId="20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176" fontId="12" fillId="0" borderId="29" xfId="0" quotePrefix="1" applyNumberFormat="1" applyFont="1" applyFill="1" applyBorder="1" applyAlignment="1">
      <alignment horizontal="right" vertical="center"/>
    </xf>
    <xf numFmtId="176" fontId="12" fillId="8" borderId="32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14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79" fontId="12" fillId="0" borderId="9" xfId="19" applyNumberFormat="1" applyFont="1" applyBorder="1">
      <alignment vertical="center"/>
    </xf>
    <xf numFmtId="0" fontId="38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36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 wrapText="1"/>
    </xf>
  </cellXfs>
  <cellStyles count="20">
    <cellStyle name="백분율" xfId="1" builtinId="5"/>
    <cellStyle name="백분율 2" xfId="2"/>
    <cellStyle name="백분율 3" xfId="3"/>
    <cellStyle name="쉼표 [0]" xfId="19" builtinId="6"/>
    <cellStyle name="쉼표 [0] 2" xfId="4"/>
    <cellStyle name="쉼표 [0] 2 2" xfId="5"/>
    <cellStyle name="쉼표 [0] 2 3" xfId="6"/>
    <cellStyle name="쉼표 [0] 3" xfId="7"/>
    <cellStyle name="쉼표 [0] 4" xfId="8"/>
    <cellStyle name="표준" xfId="0" builtinId="0"/>
    <cellStyle name="표준 18" xfId="9"/>
    <cellStyle name="표준 19" xfId="10"/>
    <cellStyle name="표준 2" xfId="11"/>
    <cellStyle name="표준 2 2" xfId="12"/>
    <cellStyle name="표준 2 3" xfId="13"/>
    <cellStyle name="표준 20" xfId="14"/>
    <cellStyle name="표준 3" xfId="15"/>
    <cellStyle name="표준 4" xfId="16"/>
    <cellStyle name="표준 5" xfId="17"/>
    <cellStyle name="표준 6" xfId="18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16</xdr:col>
      <xdr:colOff>0</xdr:colOff>
      <xdr:row>19</xdr:row>
      <xdr:rowOff>209550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4800600" cy="59245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0</xdr:row>
      <xdr:rowOff>0</xdr:rowOff>
    </xdr:from>
    <xdr:to>
      <xdr:col>23</xdr:col>
      <xdr:colOff>133349</xdr:colOff>
      <xdr:row>23</xdr:row>
      <xdr:rowOff>114300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0"/>
          <a:ext cx="4819649" cy="701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19</xdr:col>
      <xdr:colOff>3361</xdr:colOff>
      <xdr:row>40</xdr:row>
      <xdr:rowOff>12326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466850"/>
          <a:ext cx="4803961" cy="6927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56"/>
  <sheetViews>
    <sheetView tabSelected="1" view="pageBreakPreview" zoomScale="85" zoomScaleNormal="90" zoomScaleSheetLayoutView="85" workbookViewId="0">
      <selection activeCell="D14" sqref="D14"/>
    </sheetView>
  </sheetViews>
  <sheetFormatPr defaultRowHeight="23.25" customHeight="1"/>
  <cols>
    <col min="1" max="1" width="12.375" style="11" customWidth="1"/>
    <col min="2" max="2" width="42.625" style="11" bestFit="1" customWidth="1"/>
    <col min="3" max="5" width="13.25" style="11" customWidth="1"/>
    <col min="6" max="7" width="9" style="11"/>
    <col min="8" max="8" width="10.25" style="11" bestFit="1" customWidth="1"/>
    <col min="9" max="16384" width="9" style="11"/>
  </cols>
  <sheetData>
    <row r="1" spans="1:16" ht="31.5">
      <c r="A1" s="82" t="s">
        <v>88</v>
      </c>
      <c r="B1" s="82"/>
      <c r="C1" s="82"/>
      <c r="D1" s="82"/>
      <c r="E1" s="82"/>
    </row>
    <row r="2" spans="1:16" ht="23.25" customHeight="1" thickBot="1">
      <c r="A2" s="12"/>
      <c r="B2" s="12"/>
      <c r="C2" s="12"/>
      <c r="D2" s="12"/>
    </row>
    <row r="3" spans="1:16" ht="23.25" customHeight="1" thickBot="1">
      <c r="A3" s="13" t="s">
        <v>39</v>
      </c>
      <c r="B3" s="14" t="s">
        <v>40</v>
      </c>
      <c r="C3" s="14" t="s">
        <v>41</v>
      </c>
      <c r="D3" s="14" t="s">
        <v>42</v>
      </c>
      <c r="E3" s="15" t="s">
        <v>43</v>
      </c>
      <c r="F3" s="16" t="s">
        <v>44</v>
      </c>
      <c r="G3" s="16" t="s">
        <v>45</v>
      </c>
      <c r="H3" s="11" t="s">
        <v>46</v>
      </c>
    </row>
    <row r="4" spans="1:16" s="19" customFormat="1" ht="23.25" customHeight="1" thickBot="1">
      <c r="A4" s="83" t="s">
        <v>47</v>
      </c>
      <c r="B4" s="84"/>
      <c r="C4" s="17">
        <v>100</v>
      </c>
      <c r="D4" s="44">
        <f>IF(SUM(D5,D10,D15)&gt;=100,100,SUM(D5,D10,D15))</f>
        <v>98.35</v>
      </c>
      <c r="E4" s="18"/>
      <c r="J4" s="11"/>
      <c r="K4" s="11"/>
      <c r="L4" s="11"/>
      <c r="M4" s="11"/>
      <c r="N4" s="11"/>
      <c r="O4" s="11"/>
      <c r="P4" s="11"/>
    </row>
    <row r="5" spans="1:16" s="19" customFormat="1" ht="23.25" customHeight="1">
      <c r="A5" s="85" t="s">
        <v>54</v>
      </c>
      <c r="B5" s="20" t="s">
        <v>48</v>
      </c>
      <c r="C5" s="21">
        <f>SUM(C6:C9)</f>
        <v>80</v>
      </c>
      <c r="D5" s="21">
        <f>SUM(D6:D9)</f>
        <v>80</v>
      </c>
      <c r="E5" s="22"/>
      <c r="J5" s="11"/>
      <c r="K5" s="11"/>
      <c r="L5" s="11"/>
      <c r="M5" s="11"/>
      <c r="N5" s="11"/>
      <c r="O5" s="11"/>
      <c r="P5" s="11"/>
    </row>
    <row r="6" spans="1:16" ht="23.25" customHeight="1">
      <c r="A6" s="86"/>
      <c r="B6" s="23" t="s">
        <v>51</v>
      </c>
      <c r="C6" s="24">
        <v>60</v>
      </c>
      <c r="D6" s="24">
        <v>60</v>
      </c>
      <c r="E6" s="25"/>
      <c r="F6" s="11">
        <v>193</v>
      </c>
      <c r="G6" s="11">
        <v>193</v>
      </c>
      <c r="H6" s="26">
        <f>F6/G6</f>
        <v>1</v>
      </c>
    </row>
    <row r="7" spans="1:16" ht="23.25" customHeight="1">
      <c r="A7" s="86"/>
      <c r="B7" s="23" t="s">
        <v>75</v>
      </c>
      <c r="C7" s="24">
        <v>5</v>
      </c>
      <c r="D7" s="24">
        <v>5</v>
      </c>
      <c r="E7" s="25"/>
      <c r="H7" s="26"/>
    </row>
    <row r="8" spans="1:16" ht="23.25" customHeight="1">
      <c r="A8" s="86"/>
      <c r="B8" s="23" t="s">
        <v>52</v>
      </c>
      <c r="C8" s="24">
        <v>10</v>
      </c>
      <c r="D8" s="24">
        <v>10</v>
      </c>
      <c r="E8" s="48"/>
      <c r="F8" s="11">
        <v>2</v>
      </c>
      <c r="G8" s="11">
        <v>2</v>
      </c>
      <c r="H8" s="26">
        <f t="shared" ref="H8:H9" si="0">F8/G8</f>
        <v>1</v>
      </c>
    </row>
    <row r="9" spans="1:16" ht="23.25" customHeight="1">
      <c r="A9" s="86"/>
      <c r="B9" s="23" t="s">
        <v>53</v>
      </c>
      <c r="C9" s="24">
        <v>5</v>
      </c>
      <c r="D9" s="24">
        <v>5</v>
      </c>
      <c r="E9" s="25"/>
      <c r="F9" s="11">
        <v>10</v>
      </c>
      <c r="G9" s="11">
        <v>10</v>
      </c>
      <c r="H9" s="26">
        <f t="shared" si="0"/>
        <v>1</v>
      </c>
    </row>
    <row r="10" spans="1:16" s="19" customFormat="1" ht="23.25" customHeight="1">
      <c r="A10" s="87" t="s">
        <v>55</v>
      </c>
      <c r="B10" s="45" t="s">
        <v>49</v>
      </c>
      <c r="C10" s="46">
        <v>20</v>
      </c>
      <c r="D10" s="46">
        <f>IF(SUM(D11:D14)&gt;=20,20,SUM(D11:D14))</f>
        <v>11.35</v>
      </c>
      <c r="E10" s="47"/>
      <c r="H10" s="26"/>
      <c r="J10" s="11"/>
      <c r="K10" s="11"/>
      <c r="L10" s="11"/>
      <c r="M10" s="11"/>
      <c r="N10" s="11"/>
      <c r="O10" s="11"/>
      <c r="P10" s="11"/>
    </row>
    <row r="11" spans="1:16" ht="23.25" customHeight="1">
      <c r="A11" s="87"/>
      <c r="B11" s="23" t="s">
        <v>80</v>
      </c>
      <c r="C11" s="24">
        <v>20</v>
      </c>
      <c r="D11" s="72">
        <v>1.04</v>
      </c>
      <c r="E11" s="25"/>
      <c r="F11" s="11" t="s">
        <v>71</v>
      </c>
      <c r="H11" s="26"/>
    </row>
    <row r="12" spans="1:16" ht="23.25" customHeight="1">
      <c r="A12" s="87"/>
      <c r="B12" s="23" t="s">
        <v>50</v>
      </c>
      <c r="C12" s="24">
        <v>15</v>
      </c>
      <c r="D12" s="24">
        <v>0.31</v>
      </c>
      <c r="E12" s="25"/>
      <c r="F12" s="11" t="s">
        <v>71</v>
      </c>
      <c r="H12" s="26"/>
    </row>
    <row r="13" spans="1:16" ht="23.25" customHeight="1">
      <c r="A13" s="87"/>
      <c r="B13" s="23" t="s">
        <v>76</v>
      </c>
      <c r="C13" s="24">
        <v>10</v>
      </c>
      <c r="D13" s="24">
        <v>10</v>
      </c>
      <c r="E13" s="25"/>
      <c r="F13" s="11" t="s">
        <v>71</v>
      </c>
      <c r="H13" s="26"/>
    </row>
    <row r="14" spans="1:16" ht="23.25" customHeight="1">
      <c r="A14" s="87"/>
      <c r="B14" s="23" t="s">
        <v>77</v>
      </c>
      <c r="C14" s="24">
        <v>8</v>
      </c>
      <c r="D14" s="24">
        <v>0</v>
      </c>
      <c r="E14" s="25"/>
      <c r="F14" s="11" t="s">
        <v>71</v>
      </c>
      <c r="H14" s="26"/>
    </row>
    <row r="15" spans="1:16" s="19" customFormat="1" ht="23.25" customHeight="1">
      <c r="A15" s="88" t="s">
        <v>57</v>
      </c>
      <c r="B15" s="61" t="s">
        <v>48</v>
      </c>
      <c r="C15" s="62">
        <f>SUM(C16:C18)</f>
        <v>10</v>
      </c>
      <c r="D15" s="62">
        <f>SUM(D16:D18)</f>
        <v>7</v>
      </c>
      <c r="E15" s="63"/>
      <c r="H15" s="26"/>
      <c r="J15" s="11"/>
      <c r="K15" s="11"/>
      <c r="L15" s="11"/>
      <c r="M15" s="11"/>
      <c r="N15" s="11"/>
      <c r="O15" s="11"/>
      <c r="P15" s="11"/>
    </row>
    <row r="16" spans="1:16" ht="23.25" customHeight="1">
      <c r="A16" s="88"/>
      <c r="B16" s="27" t="s">
        <v>85</v>
      </c>
      <c r="C16" s="28">
        <v>5</v>
      </c>
      <c r="D16" s="28">
        <v>5</v>
      </c>
      <c r="E16" s="29"/>
      <c r="F16" s="11">
        <v>191</v>
      </c>
      <c r="G16" s="11">
        <v>191</v>
      </c>
      <c r="H16" s="26">
        <f>F16/G16</f>
        <v>1</v>
      </c>
    </row>
    <row r="17" spans="1:22" ht="23.25" customHeight="1">
      <c r="A17" s="88"/>
      <c r="B17" s="27" t="s">
        <v>56</v>
      </c>
      <c r="C17" s="28">
        <v>3</v>
      </c>
      <c r="D17" s="28">
        <v>0</v>
      </c>
      <c r="E17" s="30" t="s">
        <v>37</v>
      </c>
      <c r="H17" s="26"/>
    </row>
    <row r="18" spans="1:22" ht="23.25" customHeight="1" thickBot="1">
      <c r="A18" s="89"/>
      <c r="B18" s="31" t="s">
        <v>78</v>
      </c>
      <c r="C18" s="73">
        <v>2</v>
      </c>
      <c r="D18" s="73">
        <v>2</v>
      </c>
      <c r="E18" s="32" t="s">
        <v>79</v>
      </c>
      <c r="H18" s="26"/>
    </row>
    <row r="19" spans="1:22" ht="23.25" customHeight="1">
      <c r="A19" s="16"/>
    </row>
    <row r="20" spans="1:22" ht="23.25" customHeight="1">
      <c r="R20" s="64"/>
      <c r="S20" s="64"/>
      <c r="T20" s="64"/>
      <c r="U20" s="64"/>
      <c r="V20" s="64"/>
    </row>
    <row r="21" spans="1:22" ht="23.25" customHeight="1">
      <c r="R21" s="64"/>
      <c r="S21" s="65"/>
      <c r="T21" s="66"/>
      <c r="U21" s="67"/>
      <c r="V21" s="64"/>
    </row>
    <row r="22" spans="1:22" ht="23.25" customHeight="1">
      <c r="R22" s="64"/>
      <c r="S22" s="64"/>
      <c r="T22" s="64"/>
      <c r="U22" s="64"/>
      <c r="V22" s="64"/>
    </row>
    <row r="23" spans="1:22" ht="23.25" customHeight="1">
      <c r="R23" s="92"/>
      <c r="S23" s="93"/>
      <c r="T23" s="93"/>
      <c r="U23" s="93"/>
      <c r="V23" s="92"/>
    </row>
    <row r="24" spans="1:22" ht="23.25" customHeight="1">
      <c r="R24" s="92"/>
      <c r="S24" s="94"/>
      <c r="T24" s="94"/>
      <c r="U24" s="94"/>
      <c r="V24" s="92"/>
    </row>
    <row r="25" spans="1:22" ht="63.75" customHeight="1">
      <c r="R25" s="92"/>
      <c r="S25" s="80"/>
      <c r="T25" s="80"/>
      <c r="U25" s="80"/>
      <c r="V25" s="92"/>
    </row>
    <row r="26" spans="1:22" ht="54" customHeight="1">
      <c r="R26" s="92"/>
      <c r="S26" s="95"/>
      <c r="T26" s="95"/>
      <c r="U26" s="95"/>
      <c r="V26" s="92"/>
    </row>
    <row r="27" spans="1:22" ht="23.25" customHeight="1">
      <c r="R27" s="92"/>
      <c r="S27" s="96"/>
      <c r="T27" s="96"/>
      <c r="U27" s="96"/>
      <c r="V27" s="92"/>
    </row>
    <row r="28" spans="1:22" ht="67.5" customHeight="1">
      <c r="D28" s="33"/>
      <c r="R28" s="92"/>
      <c r="S28" s="95"/>
      <c r="T28" s="95"/>
      <c r="U28" s="95"/>
      <c r="V28" s="92"/>
    </row>
    <row r="29" spans="1:22" ht="23.25" customHeight="1">
      <c r="R29" s="92"/>
      <c r="S29" s="97"/>
      <c r="T29" s="97"/>
      <c r="U29" s="97"/>
      <c r="V29" s="92"/>
    </row>
    <row r="30" spans="1:22" ht="51.75" customHeight="1">
      <c r="R30" s="92"/>
      <c r="S30" s="98"/>
      <c r="T30" s="98"/>
      <c r="U30" s="98"/>
      <c r="V30" s="92"/>
    </row>
    <row r="31" spans="1:22" ht="23.25" customHeight="1">
      <c r="R31" s="92"/>
      <c r="S31" s="99"/>
      <c r="T31" s="99"/>
      <c r="U31" s="99"/>
      <c r="V31" s="92"/>
    </row>
    <row r="32" spans="1:22" ht="58.5" customHeight="1">
      <c r="R32" s="92"/>
      <c r="S32" s="79"/>
      <c r="T32" s="79"/>
      <c r="U32" s="79"/>
      <c r="V32" s="92"/>
    </row>
    <row r="33" spans="18:22" ht="58.5" customHeight="1">
      <c r="R33" s="92"/>
      <c r="S33" s="100"/>
      <c r="T33" s="100"/>
      <c r="U33" s="100"/>
      <c r="V33" s="92"/>
    </row>
    <row r="34" spans="18:22" ht="23.25" customHeight="1">
      <c r="R34" s="92"/>
      <c r="S34" s="78"/>
      <c r="T34" s="78"/>
      <c r="U34" s="78"/>
      <c r="V34" s="92"/>
    </row>
    <row r="35" spans="18:22" ht="97.5" customHeight="1">
      <c r="R35" s="92"/>
      <c r="S35" s="79"/>
      <c r="T35" s="79"/>
      <c r="U35" s="79"/>
      <c r="V35" s="92"/>
    </row>
    <row r="36" spans="18:22" ht="129" customHeight="1">
      <c r="R36" s="92"/>
      <c r="S36" s="80"/>
      <c r="T36" s="80"/>
      <c r="U36" s="80"/>
      <c r="V36" s="92"/>
    </row>
    <row r="37" spans="18:22" ht="23.25" customHeight="1">
      <c r="R37" s="92"/>
      <c r="S37" s="81"/>
      <c r="T37" s="81"/>
      <c r="U37" s="81"/>
      <c r="V37" s="92"/>
    </row>
    <row r="38" spans="18:22" ht="40.5" customHeight="1">
      <c r="R38" s="92"/>
      <c r="S38" s="95"/>
      <c r="T38" s="95"/>
      <c r="U38" s="95"/>
      <c r="V38" s="92"/>
    </row>
    <row r="39" spans="18:22" ht="40.5" customHeight="1">
      <c r="R39" s="92"/>
      <c r="S39" s="90"/>
      <c r="T39" s="90"/>
      <c r="U39" s="90"/>
      <c r="V39" s="92"/>
    </row>
    <row r="40" spans="18:22" ht="23.25" customHeight="1">
      <c r="R40" s="92"/>
      <c r="S40" s="91"/>
      <c r="T40" s="91"/>
      <c r="U40" s="91"/>
      <c r="V40" s="92"/>
    </row>
    <row r="41" spans="18:22" ht="54" customHeight="1">
      <c r="R41" s="92"/>
      <c r="S41" s="79"/>
      <c r="T41" s="79"/>
      <c r="U41" s="79"/>
      <c r="V41" s="92"/>
    </row>
    <row r="42" spans="18:22" ht="75.75" customHeight="1">
      <c r="R42" s="92"/>
      <c r="S42" s="80"/>
      <c r="T42" s="80"/>
      <c r="U42" s="80"/>
      <c r="V42" s="92"/>
    </row>
    <row r="43" spans="18:22" ht="40.5" customHeight="1">
      <c r="R43" s="92"/>
      <c r="S43" s="90"/>
      <c r="T43" s="90"/>
      <c r="U43" s="90"/>
      <c r="V43" s="92"/>
    </row>
    <row r="44" spans="18:22" ht="23.25" customHeight="1">
      <c r="R44" s="92"/>
      <c r="S44" s="91"/>
      <c r="T44" s="91"/>
      <c r="U44" s="91"/>
      <c r="V44" s="92"/>
    </row>
    <row r="45" spans="18:22" ht="58.5" customHeight="1">
      <c r="R45" s="92"/>
      <c r="S45" s="79"/>
      <c r="T45" s="79"/>
      <c r="U45" s="79"/>
      <c r="V45" s="92"/>
    </row>
    <row r="46" spans="18:22" ht="58.5" customHeight="1">
      <c r="R46" s="92"/>
      <c r="S46" s="100"/>
      <c r="T46" s="100"/>
      <c r="U46" s="100"/>
      <c r="V46" s="92"/>
    </row>
    <row r="47" spans="18:22" ht="40.5" customHeight="1">
      <c r="R47" s="92"/>
      <c r="S47" s="90"/>
      <c r="T47" s="90"/>
      <c r="U47" s="90"/>
      <c r="V47" s="92"/>
    </row>
    <row r="48" spans="18:22" ht="23.25" customHeight="1">
      <c r="R48" s="92"/>
      <c r="S48" s="91"/>
      <c r="T48" s="91"/>
      <c r="U48" s="91"/>
      <c r="V48" s="92"/>
    </row>
    <row r="49" spans="18:22" ht="58.5" customHeight="1">
      <c r="R49" s="92"/>
      <c r="S49" s="79"/>
      <c r="T49" s="79"/>
      <c r="U49" s="79"/>
      <c r="V49" s="92"/>
    </row>
    <row r="50" spans="18:22" ht="58.5" customHeight="1">
      <c r="R50" s="92"/>
      <c r="S50" s="100"/>
      <c r="T50" s="100"/>
      <c r="U50" s="100"/>
      <c r="V50" s="92"/>
    </row>
    <row r="51" spans="18:22" ht="27" customHeight="1">
      <c r="R51" s="92"/>
      <c r="S51" s="90"/>
      <c r="T51" s="90"/>
      <c r="U51" s="90"/>
      <c r="V51" s="92"/>
    </row>
    <row r="52" spans="18:22" ht="23.25" customHeight="1">
      <c r="R52" s="92"/>
      <c r="S52" s="102"/>
      <c r="T52" s="102"/>
      <c r="U52" s="102"/>
      <c r="V52" s="92"/>
    </row>
    <row r="53" spans="18:22" ht="48.75" customHeight="1">
      <c r="R53" s="92"/>
      <c r="S53" s="98"/>
      <c r="T53" s="98"/>
      <c r="U53" s="98"/>
      <c r="V53" s="92"/>
    </row>
    <row r="54" spans="18:22" ht="23.25" customHeight="1">
      <c r="R54" s="92"/>
      <c r="S54" s="93"/>
      <c r="T54" s="93"/>
      <c r="U54" s="93"/>
      <c r="V54" s="92"/>
    </row>
    <row r="55" spans="18:22" ht="54" customHeight="1">
      <c r="R55" s="92"/>
      <c r="S55" s="90"/>
      <c r="T55" s="90"/>
      <c r="U55" s="90"/>
      <c r="V55" s="92"/>
    </row>
    <row r="56" spans="18:22" ht="23.25" customHeight="1">
      <c r="R56" s="64"/>
      <c r="S56" s="101"/>
      <c r="T56" s="101"/>
      <c r="U56" s="101"/>
      <c r="V56" s="64"/>
    </row>
  </sheetData>
  <mergeCells count="41">
    <mergeCell ref="S53:U53"/>
    <mergeCell ref="S54:U54"/>
    <mergeCell ref="S55:U55"/>
    <mergeCell ref="V23:V55"/>
    <mergeCell ref="S56:U56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38:U38"/>
    <mergeCell ref="S39:U39"/>
    <mergeCell ref="S40:U40"/>
    <mergeCell ref="S41:U41"/>
    <mergeCell ref="S42:U42"/>
    <mergeCell ref="R23:R55"/>
    <mergeCell ref="S23:U23"/>
    <mergeCell ref="S24:U24"/>
    <mergeCell ref="S25:U25"/>
    <mergeCell ref="S26:U26"/>
    <mergeCell ref="S27:U27"/>
    <mergeCell ref="S28:U28"/>
    <mergeCell ref="S29:U29"/>
    <mergeCell ref="S30:U30"/>
    <mergeCell ref="S31:U31"/>
    <mergeCell ref="S32:U32"/>
    <mergeCell ref="S33:U33"/>
    <mergeCell ref="S34:U34"/>
    <mergeCell ref="S35:U35"/>
    <mergeCell ref="S36:U36"/>
    <mergeCell ref="S37:U37"/>
    <mergeCell ref="A1:E1"/>
    <mergeCell ref="A4:B4"/>
    <mergeCell ref="A5:A9"/>
    <mergeCell ref="A10:A14"/>
    <mergeCell ref="A15:A18"/>
  </mergeCells>
  <phoneticPr fontId="1" type="noConversion"/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22"/>
  <sheetViews>
    <sheetView zoomScale="80" zoomScaleNormal="80" workbookViewId="0">
      <selection activeCell="K10" sqref="K10"/>
    </sheetView>
  </sheetViews>
  <sheetFormatPr defaultRowHeight="16.5"/>
  <cols>
    <col min="17" max="17" width="10.625" bestFit="1" customWidth="1"/>
  </cols>
  <sheetData>
    <row r="1" spans="1:20">
      <c r="A1" s="120" t="s">
        <v>0</v>
      </c>
      <c r="B1" s="123" t="s">
        <v>1</v>
      </c>
      <c r="C1" s="125" t="s">
        <v>2</v>
      </c>
      <c r="D1" s="114" t="s">
        <v>31</v>
      </c>
      <c r="E1" s="115"/>
      <c r="F1" s="115"/>
      <c r="G1" s="115"/>
      <c r="H1" s="115"/>
      <c r="I1" s="115"/>
      <c r="J1" s="115"/>
      <c r="K1" s="115"/>
      <c r="L1" s="115"/>
      <c r="M1" s="126"/>
      <c r="N1" s="114" t="s">
        <v>3</v>
      </c>
      <c r="O1" s="115"/>
      <c r="P1" s="115"/>
      <c r="Q1" s="115"/>
      <c r="R1" s="114" t="s">
        <v>4</v>
      </c>
      <c r="S1" s="115"/>
      <c r="T1" s="116"/>
    </row>
    <row r="2" spans="1:20" ht="49.5" customHeight="1">
      <c r="A2" s="121"/>
      <c r="B2" s="124"/>
      <c r="C2" s="124"/>
      <c r="D2" s="117" t="s">
        <v>6</v>
      </c>
      <c r="E2" s="118"/>
      <c r="F2" s="119"/>
      <c r="G2" s="2" t="s">
        <v>5</v>
      </c>
      <c r="H2" s="127" t="s">
        <v>32</v>
      </c>
      <c r="I2" s="128"/>
      <c r="J2" s="129"/>
      <c r="K2" s="117" t="s">
        <v>33</v>
      </c>
      <c r="L2" s="118"/>
      <c r="M2" s="119"/>
      <c r="N2" s="1" t="s">
        <v>34</v>
      </c>
      <c r="O2" s="1" t="s">
        <v>81</v>
      </c>
      <c r="P2" s="1" t="s">
        <v>82</v>
      </c>
      <c r="Q2" s="1" t="s">
        <v>83</v>
      </c>
      <c r="R2" s="109" t="s">
        <v>58</v>
      </c>
      <c r="S2" s="109" t="s">
        <v>26</v>
      </c>
      <c r="T2" s="111" t="s">
        <v>84</v>
      </c>
    </row>
    <row r="3" spans="1:20" ht="68.25" thickBot="1">
      <c r="A3" s="122"/>
      <c r="B3" s="110"/>
      <c r="C3" s="110"/>
      <c r="D3" s="4" t="s">
        <v>90</v>
      </c>
      <c r="E3" s="9" t="s">
        <v>29</v>
      </c>
      <c r="F3" s="4" t="s">
        <v>7</v>
      </c>
      <c r="G3" s="3" t="s">
        <v>27</v>
      </c>
      <c r="H3" s="3" t="s">
        <v>8</v>
      </c>
      <c r="I3" s="3" t="s">
        <v>9</v>
      </c>
      <c r="J3" s="3" t="s">
        <v>7</v>
      </c>
      <c r="K3" s="5" t="s">
        <v>8</v>
      </c>
      <c r="L3" s="5" t="s">
        <v>9</v>
      </c>
      <c r="M3" s="5" t="s">
        <v>7</v>
      </c>
      <c r="N3" s="10" t="s">
        <v>10</v>
      </c>
      <c r="O3" s="10" t="s">
        <v>30</v>
      </c>
      <c r="P3" s="9" t="s">
        <v>30</v>
      </c>
      <c r="Q3" s="9" t="s">
        <v>30</v>
      </c>
      <c r="R3" s="113"/>
      <c r="S3" s="110"/>
      <c r="T3" s="112"/>
    </row>
    <row r="4" spans="1:20" ht="28.9" customHeight="1" thickTop="1" thickBot="1">
      <c r="A4" s="6" t="s">
        <v>11</v>
      </c>
      <c r="B4" s="7" t="s">
        <v>11</v>
      </c>
      <c r="C4" s="7" t="s">
        <v>11</v>
      </c>
      <c r="D4" s="8">
        <v>193</v>
      </c>
      <c r="E4" s="49">
        <v>193</v>
      </c>
      <c r="F4" s="50">
        <f>E4/D4*100</f>
        <v>100</v>
      </c>
      <c r="G4" s="8" t="s">
        <v>35</v>
      </c>
      <c r="H4" s="8">
        <v>2</v>
      </c>
      <c r="I4" s="8">
        <v>2</v>
      </c>
      <c r="J4" s="50">
        <v>100</v>
      </c>
      <c r="K4" s="8">
        <v>10</v>
      </c>
      <c r="L4" s="8">
        <v>10</v>
      </c>
      <c r="M4" s="50">
        <f>L4/K4*100</f>
        <v>100</v>
      </c>
      <c r="N4" s="69">
        <v>10</v>
      </c>
      <c r="O4" s="69">
        <v>8</v>
      </c>
      <c r="P4" s="69">
        <v>193</v>
      </c>
      <c r="Q4" s="69">
        <v>0</v>
      </c>
      <c r="R4" s="69" t="s">
        <v>36</v>
      </c>
      <c r="S4" s="70" t="s">
        <v>38</v>
      </c>
      <c r="T4" s="71" t="s">
        <v>35</v>
      </c>
    </row>
    <row r="7" spans="1:20">
      <c r="A7" t="s">
        <v>59</v>
      </c>
    </row>
    <row r="8" spans="1:20" ht="37.5" customHeight="1">
      <c r="A8" s="103" t="s">
        <v>28</v>
      </c>
      <c r="B8" s="103"/>
      <c r="C8" s="103"/>
      <c r="D8" s="104" t="s">
        <v>89</v>
      </c>
      <c r="E8" s="105"/>
      <c r="F8" s="105"/>
      <c r="G8" s="105"/>
      <c r="H8" s="105"/>
      <c r="I8" s="105"/>
      <c r="J8" s="105"/>
      <c r="K8" s="51"/>
      <c r="L8" s="52"/>
      <c r="M8" s="52"/>
      <c r="N8" s="52"/>
      <c r="O8" s="53"/>
      <c r="P8" s="54"/>
      <c r="Q8" s="54"/>
      <c r="R8" s="52"/>
      <c r="S8" s="51"/>
      <c r="T8" s="51"/>
    </row>
    <row r="9" spans="1:20" ht="37.5" customHeight="1">
      <c r="A9" s="103" t="s">
        <v>86</v>
      </c>
      <c r="B9" s="103"/>
      <c r="C9" s="103"/>
      <c r="D9" s="106" t="s">
        <v>60</v>
      </c>
      <c r="E9" s="106"/>
      <c r="F9" s="106"/>
      <c r="G9" s="106"/>
      <c r="H9" s="106"/>
      <c r="I9" s="106"/>
      <c r="J9" s="106"/>
    </row>
    <row r="10" spans="1:20" ht="37.5" customHeight="1">
      <c r="A10" s="103" t="s">
        <v>85</v>
      </c>
      <c r="B10" s="103"/>
      <c r="C10" s="103"/>
      <c r="D10" s="107" t="s">
        <v>91</v>
      </c>
      <c r="E10" s="108"/>
      <c r="F10" s="108"/>
      <c r="G10" s="108"/>
      <c r="H10" s="108"/>
      <c r="I10" s="108"/>
      <c r="J10" s="108"/>
    </row>
    <row r="11" spans="1:20" ht="37.5" customHeight="1"/>
    <row r="22" spans="17:17">
      <c r="Q22" s="34"/>
    </row>
  </sheetData>
  <mergeCells count="18">
    <mergeCell ref="A1:A3"/>
    <mergeCell ref="B1:B3"/>
    <mergeCell ref="C1:C3"/>
    <mergeCell ref="N1:Q1"/>
    <mergeCell ref="D1:M1"/>
    <mergeCell ref="H2:J2"/>
    <mergeCell ref="K2:M2"/>
    <mergeCell ref="S2:S3"/>
    <mergeCell ref="T2:T3"/>
    <mergeCell ref="R2:R3"/>
    <mergeCell ref="R1:T1"/>
    <mergeCell ref="D2:F2"/>
    <mergeCell ref="A9:C9"/>
    <mergeCell ref="A10:C10"/>
    <mergeCell ref="A8:C8"/>
    <mergeCell ref="D8:J8"/>
    <mergeCell ref="D9:J9"/>
    <mergeCell ref="D10:J10"/>
  </mergeCells>
  <phoneticPr fontId="1" type="noConversion"/>
  <dataValidations count="4">
    <dataValidation type="whole" operator="greaterThanOrEqual" allowBlank="1" showInputMessage="1" showErrorMessage="1" errorTitle="교육방법 별 이수현황 입력오류" error="숫자를 입력해주세요" sqref="N4:Q4">
      <formula1>0</formula1>
    </dataValidation>
    <dataValidation type="whole" operator="greaterThanOrEqual" allowBlank="1" showInputMessage="1" showErrorMessage="1" errorTitle="교육이수 현황 입력오류" error="숫자를 입력해주세요" sqref="K4:L4 D4:E4 H4:I4">
      <formula1>0</formula1>
    </dataValidation>
    <dataValidation type="list" allowBlank="1" showInputMessage="1" showErrorMessage="1" errorTitle="교육운영 현황 입력오류" error="Y,N 만 입력하세요" sqref="G4">
      <formula1>"Y,N"</formula1>
    </dataValidation>
    <dataValidation type="list" allowBlank="1" showInputMessage="1" showErrorMessage="1" errorTitle="가점 입력오류" error="Y,N 만 입력하세요" sqref="R4:T4">
      <formula1>"Y,N"</formula1>
    </dataValidation>
  </dataValidations>
  <pageMargins left="0.55000000000000004" right="0.43307086614173229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7"/>
  <sheetViews>
    <sheetView zoomScale="85" zoomScaleNormal="85" workbookViewId="0">
      <selection activeCell="L28" sqref="L28"/>
    </sheetView>
  </sheetViews>
  <sheetFormatPr defaultColWidth="9" defaultRowHeight="16.5"/>
  <cols>
    <col min="1" max="1" width="19.25" style="35" bestFit="1" customWidth="1"/>
    <col min="2" max="2" width="11.125" style="39" bestFit="1" customWidth="1"/>
    <col min="3" max="3" width="9" style="40" bestFit="1" customWidth="1"/>
    <col min="4" max="4" width="15.875" style="35" bestFit="1" customWidth="1"/>
    <col min="5" max="5" width="7.5" style="35" bestFit="1" customWidth="1"/>
    <col min="6" max="6" width="9.5" style="35" bestFit="1" customWidth="1"/>
    <col min="7" max="7" width="9.375" style="35" bestFit="1" customWidth="1"/>
    <col min="8" max="8" width="15.125" style="35" bestFit="1" customWidth="1"/>
    <col min="9" max="9" width="27" style="35" customWidth="1"/>
    <col min="10" max="10" width="17.875" style="35" customWidth="1"/>
    <col min="11" max="11" width="18.25" style="35" customWidth="1"/>
    <col min="12" max="12" width="86" style="35" bestFit="1" customWidth="1"/>
    <col min="13" max="13" width="9" style="35"/>
    <col min="14" max="14" width="18.875" style="35" bestFit="1" customWidth="1"/>
    <col min="15" max="15" width="10.5" style="36" bestFit="1" customWidth="1"/>
    <col min="16" max="16384" width="9" style="35"/>
  </cols>
  <sheetData>
    <row r="1" spans="1:15" s="41" customFormat="1">
      <c r="A1" s="130" t="s">
        <v>12</v>
      </c>
      <c r="B1" s="130" t="s">
        <v>13</v>
      </c>
      <c r="C1" s="131" t="s">
        <v>14</v>
      </c>
      <c r="D1" s="130" t="s">
        <v>15</v>
      </c>
      <c r="E1" s="130" t="s">
        <v>16</v>
      </c>
      <c r="F1" s="130"/>
      <c r="G1" s="132" t="s">
        <v>17</v>
      </c>
      <c r="H1" s="130" t="s">
        <v>18</v>
      </c>
      <c r="I1" s="130" t="s">
        <v>19</v>
      </c>
      <c r="J1" s="130" t="s">
        <v>20</v>
      </c>
      <c r="K1" s="130"/>
      <c r="L1" s="132" t="s">
        <v>21</v>
      </c>
      <c r="O1" s="42"/>
    </row>
    <row r="2" spans="1:15" s="41" customFormat="1">
      <c r="A2" s="130"/>
      <c r="B2" s="130"/>
      <c r="C2" s="131"/>
      <c r="D2" s="130"/>
      <c r="E2" s="43" t="s">
        <v>22</v>
      </c>
      <c r="F2" s="43" t="s">
        <v>23</v>
      </c>
      <c r="G2" s="130"/>
      <c r="H2" s="130"/>
      <c r="I2" s="130"/>
      <c r="J2" s="43" t="s">
        <v>24</v>
      </c>
      <c r="K2" s="43" t="s">
        <v>25</v>
      </c>
      <c r="L2" s="130"/>
      <c r="O2" s="42"/>
    </row>
    <row r="3" spans="1:15">
      <c r="A3" s="58" t="s">
        <v>64</v>
      </c>
      <c r="B3" s="59">
        <v>45631</v>
      </c>
      <c r="C3" s="60" t="s">
        <v>95</v>
      </c>
      <c r="D3" s="68" t="s">
        <v>87</v>
      </c>
      <c r="E3" s="55">
        <v>10</v>
      </c>
      <c r="F3" s="55">
        <v>10</v>
      </c>
      <c r="G3" s="57">
        <f>F3/E3*100</f>
        <v>100</v>
      </c>
      <c r="H3" s="37" t="s">
        <v>65</v>
      </c>
      <c r="I3" s="68" t="s">
        <v>92</v>
      </c>
      <c r="J3" s="68" t="s">
        <v>93</v>
      </c>
      <c r="K3" s="37" t="s">
        <v>94</v>
      </c>
      <c r="L3" s="56" t="s">
        <v>102</v>
      </c>
    </row>
    <row r="4" spans="1:15">
      <c r="A4" s="58" t="s">
        <v>64</v>
      </c>
      <c r="B4" s="59">
        <v>45415</v>
      </c>
      <c r="C4" s="60">
        <v>2</v>
      </c>
      <c r="D4" s="68" t="s">
        <v>96</v>
      </c>
      <c r="E4" s="55">
        <v>193</v>
      </c>
      <c r="F4" s="55">
        <v>10</v>
      </c>
      <c r="G4" s="57">
        <f>F4/E4*100</f>
        <v>5.1813471502590671</v>
      </c>
      <c r="H4" s="37" t="s">
        <v>65</v>
      </c>
      <c r="I4" s="37" t="s">
        <v>62</v>
      </c>
      <c r="J4" s="37" t="s">
        <v>63</v>
      </c>
      <c r="K4" s="37" t="s">
        <v>97</v>
      </c>
      <c r="L4" s="56" t="s">
        <v>98</v>
      </c>
    </row>
    <row r="5" spans="1:15">
      <c r="A5" s="58" t="s">
        <v>64</v>
      </c>
      <c r="B5" s="59">
        <v>45623</v>
      </c>
      <c r="C5" s="60">
        <v>3</v>
      </c>
      <c r="D5" s="37" t="s">
        <v>74</v>
      </c>
      <c r="E5" s="38">
        <v>1</v>
      </c>
      <c r="F5" s="38">
        <v>1</v>
      </c>
      <c r="G5" s="57">
        <f t="shared" ref="G5:G7" si="0">F5/E5*100</f>
        <v>100</v>
      </c>
      <c r="H5" s="37" t="s">
        <v>70</v>
      </c>
      <c r="I5" s="37" t="s">
        <v>62</v>
      </c>
      <c r="J5" s="37" t="s">
        <v>63</v>
      </c>
      <c r="K5" s="38"/>
      <c r="L5" s="38" t="s">
        <v>100</v>
      </c>
    </row>
    <row r="6" spans="1:15">
      <c r="A6" s="58" t="s">
        <v>72</v>
      </c>
      <c r="B6" s="59">
        <v>45559</v>
      </c>
      <c r="C6" s="60">
        <v>3</v>
      </c>
      <c r="D6" s="37" t="s">
        <v>73</v>
      </c>
      <c r="E6" s="38">
        <v>1</v>
      </c>
      <c r="F6" s="38">
        <v>1</v>
      </c>
      <c r="G6" s="57">
        <f t="shared" si="0"/>
        <v>100</v>
      </c>
      <c r="H6" s="37" t="s">
        <v>70</v>
      </c>
      <c r="I6" s="37" t="s">
        <v>62</v>
      </c>
      <c r="J6" s="37" t="s">
        <v>63</v>
      </c>
      <c r="K6" s="38"/>
      <c r="L6" s="38" t="s">
        <v>99</v>
      </c>
    </row>
    <row r="7" spans="1:15">
      <c r="A7" s="74" t="s">
        <v>64</v>
      </c>
      <c r="B7" s="75">
        <v>44959</v>
      </c>
      <c r="C7" s="76" t="s">
        <v>69</v>
      </c>
      <c r="D7" s="76" t="s">
        <v>61</v>
      </c>
      <c r="E7" s="74">
        <v>193</v>
      </c>
      <c r="F7" s="74">
        <v>193</v>
      </c>
      <c r="G7" s="77">
        <f t="shared" si="0"/>
        <v>100</v>
      </c>
      <c r="H7" s="76" t="s">
        <v>68</v>
      </c>
      <c r="I7" s="76" t="s">
        <v>67</v>
      </c>
      <c r="J7" s="76" t="s">
        <v>66</v>
      </c>
      <c r="K7" s="74"/>
      <c r="L7" s="74" t="s">
        <v>101</v>
      </c>
    </row>
  </sheetData>
  <mergeCells count="10">
    <mergeCell ref="G1:G2"/>
    <mergeCell ref="H1:H2"/>
    <mergeCell ref="I1:I2"/>
    <mergeCell ref="J1:K1"/>
    <mergeCell ref="L1:L2"/>
    <mergeCell ref="A1:A2"/>
    <mergeCell ref="B1:B2"/>
    <mergeCell ref="C1:C2"/>
    <mergeCell ref="D1:D2"/>
    <mergeCell ref="E1:F1"/>
  </mergeCells>
  <phoneticPr fontId="1" type="noConversion"/>
  <dataValidations disablePrompts="1" count="1">
    <dataValidation type="list" allowBlank="1" showInputMessage="1" showErrorMessage="1" sqref="H3:H7">
      <formula1>"청탁금지법, 공익신고자보호제도, 공직자행동강령, 사이버청렴교육, 부패신고 및 보호제도, 청렴소양, 공직윤리, 부패 또는 감사 사례교육"</formula1>
    </dataValidation>
  </dataValidations>
  <pageMargins left="0.39" right="0.43" top="0.74803149606299213" bottom="0.74803149606299213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G15"/>
  <sheetViews>
    <sheetView topLeftCell="A2" workbookViewId="0">
      <selection activeCell="B36" sqref="B35:B36"/>
    </sheetView>
  </sheetViews>
  <sheetFormatPr defaultRowHeight="16.5"/>
  <sheetData>
    <row r="8" spans="5:7">
      <c r="E8">
        <f>10*(142/202)*(2/2)</f>
        <v>7.0297029702970288</v>
      </c>
    </row>
    <row r="13" spans="5:7">
      <c r="F13">
        <f>20*(10/193)*1</f>
        <v>1.0362694300518134</v>
      </c>
      <c r="G13">
        <v>193</v>
      </c>
    </row>
    <row r="14" spans="5:7">
      <c r="F14">
        <f>10*(193/193)*1</f>
        <v>10</v>
      </c>
    </row>
    <row r="15" spans="5:7">
      <c r="F15">
        <f>(15*(8/193)*(1/2))</f>
        <v>0.31088082901554404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자체 점검표</vt:lpstr>
      <vt:lpstr>총괄표</vt:lpstr>
      <vt:lpstr>세부실적현황</vt:lpstr>
      <vt:lpstr>Sheet2</vt:lpstr>
      <vt:lpstr>'자체 점검표'!Print_Area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2022-01-18T08:53:41Z</cp:lastPrinted>
  <dcterms:created xsi:type="dcterms:W3CDTF">2019-10-24T08:26:16Z</dcterms:created>
  <dcterms:modified xsi:type="dcterms:W3CDTF">2025-02-12T01:01:38Z</dcterms:modified>
</cp:coreProperties>
</file>